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Sheet1" sheetId="1" r:id="rId1"/>
    <sheet name="Sheet2" sheetId="2" state="hidden" r:id="rId2"/>
    <sheet name="Sheet3" sheetId="3" state="hidden" r:id="rId3"/>
  </sheets>
  <calcPr calcId="125725" calcMode="manual" calcCompleted="0" calcOnSave="0"/>
  <smartTagPr show="none"/>
</workbook>
</file>

<file path=xl/calcChain.xml><?xml version="1.0" encoding="utf-8"?>
<calcChain xmlns="http://schemas.openxmlformats.org/spreadsheetml/2006/main">
  <c r="K16" i="1"/>
  <c r="J16"/>
  <c r="I16"/>
  <c r="H16"/>
  <c r="G16"/>
  <c r="F16"/>
  <c r="E16"/>
  <c r="D16"/>
  <c r="K15"/>
  <c r="K14"/>
  <c r="H14"/>
  <c r="G14"/>
  <c r="F14"/>
  <c r="E14"/>
  <c r="D14"/>
  <c r="K13"/>
  <c r="H13"/>
  <c r="K12"/>
  <c r="H12"/>
  <c r="K11"/>
  <c r="H11"/>
  <c r="K10"/>
  <c r="H10"/>
  <c r="K9"/>
  <c r="E9"/>
  <c r="K8"/>
  <c r="K7"/>
  <c r="K6"/>
  <c r="H6"/>
</calcChain>
</file>

<file path=xl/sharedStrings.xml><?xml version="1.0" encoding="utf-8"?>
<sst xmlns="http://schemas.openxmlformats.org/spreadsheetml/2006/main" count="48" uniqueCount="44">
  <si>
    <t>Senior Management Team Expenses for the year ending 31 March 2014</t>
  </si>
  <si>
    <t>Expenses incurred directly or on behalf of the SMT members in undertaking business on behalf of the Big Lottery Fund.</t>
  </si>
  <si>
    <t>This includes travel and other costs related to attendance at meetings and project visits.</t>
  </si>
  <si>
    <t>Name</t>
  </si>
  <si>
    <t>Role</t>
  </si>
  <si>
    <t>Main Office Address</t>
  </si>
  <si>
    <t>Air Travel</t>
  </si>
  <si>
    <t>Rail and Tube Travel</t>
  </si>
  <si>
    <t>Road Travel</t>
  </si>
  <si>
    <t>Accommodation</t>
  </si>
  <si>
    <t>Subsistence</t>
  </si>
  <si>
    <t>Hospitality</t>
  </si>
  <si>
    <t>Sundry,   Training and Professional Fees</t>
  </si>
  <si>
    <t>Total</t>
  </si>
  <si>
    <t>DAWN AUSTWICK</t>
  </si>
  <si>
    <t>Chief Executive (Commenced July 2013)</t>
  </si>
  <si>
    <t>London</t>
  </si>
  <si>
    <t>ROB ATKINS</t>
  </si>
  <si>
    <t>Deputy Director, Strategy Performance &amp; Learning</t>
  </si>
  <si>
    <t>MARK COOKE</t>
  </si>
  <si>
    <t xml:space="preserve">Director, Finance and Corporate Services </t>
  </si>
  <si>
    <t>CERI DOYLE</t>
  </si>
  <si>
    <t xml:space="preserve">Director, Strategy Performance &amp; Learning </t>
  </si>
  <si>
    <t>Home based</t>
  </si>
  <si>
    <t>DHARMENDRA KANANI</t>
  </si>
  <si>
    <t xml:space="preserve">Director, England </t>
  </si>
  <si>
    <t>Birmingham</t>
  </si>
  <si>
    <t>JACQUELINE KILLEEN</t>
  </si>
  <si>
    <t xml:space="preserve">Director, Scotland </t>
  </si>
  <si>
    <t>Glasgow</t>
  </si>
  <si>
    <t>JOANNE MCDOWELL</t>
  </si>
  <si>
    <t xml:space="preserve">Director, Northern Ireland </t>
  </si>
  <si>
    <t>Belfast</t>
  </si>
  <si>
    <t>LINDA QUINN</t>
  </si>
  <si>
    <t>Director, Communications and Marketing</t>
  </si>
  <si>
    <t>JOHN ROSE</t>
  </si>
  <si>
    <t xml:space="preserve">Director, Wales </t>
  </si>
  <si>
    <t>Cardiff</t>
  </si>
  <si>
    <t>PETER WANLESS</t>
  </si>
  <si>
    <t>Chief Executive (Left April 2013)</t>
  </si>
  <si>
    <t xml:space="preserve">Totals </t>
  </si>
  <si>
    <t>*Expenses include costs incurred in undertaking member responsibilities</t>
  </si>
  <si>
    <t>Allocation between headings is based on best available information</t>
  </si>
  <si>
    <t>Members reside in a variety of locations across United Kingdom.  Their expenses reflect the distance that they need to travel when undertaking business on behalf of the Big Lottery Fund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</si>
</sst>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0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Border="1"/>
    <xf numFmtId="0" fontId="8" fillId="0" borderId="2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2" fontId="5" fillId="0" borderId="4" xfId="0" applyNumberFormat="1" applyFont="1" applyBorder="1"/>
    <xf numFmtId="2" fontId="5" fillId="0" borderId="1" xfId="0" applyNumberFormat="1" applyFont="1" applyBorder="1"/>
    <xf numFmtId="2" fontId="9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2" borderId="1" xfId="0" applyFont="1" applyFill="1" applyBorder="1"/>
    <xf numFmtId="0" fontId="3" fillId="2" borderId="1" xfId="0" applyFont="1" applyFill="1" applyBorder="1"/>
    <xf numFmtId="2" fontId="9" fillId="2" borderId="1" xfId="0" applyNumberFormat="1" applyFont="1" applyFill="1" applyBorder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workbookViewId="0">
      <selection activeCell="B5" sqref="B5"/>
    </sheetView>
  </sheetViews>
  <sheetFormatPr defaultRowHeight="15"/>
  <cols>
    <col min="1" max="1" width="22.140625" customWidth="1"/>
    <col min="2" max="2" width="26.85546875" customWidth="1"/>
    <col min="3" max="3" width="8" style="1" customWidth="1"/>
    <col min="4" max="4" width="12.42578125" customWidth="1"/>
    <col min="5" max="5" width="12" customWidth="1"/>
    <col min="6" max="6" width="11" customWidth="1"/>
    <col min="7" max="7" width="15.85546875" customWidth="1"/>
    <col min="8" max="8" width="11.7109375" customWidth="1"/>
    <col min="9" max="9" width="11" customWidth="1"/>
    <col min="10" max="10" width="12" customWidth="1"/>
    <col min="11" max="11" width="12.85546875" customWidth="1"/>
  </cols>
  <sheetData>
    <row r="1" spans="1:11" s="6" customFormat="1" ht="18.75">
      <c r="A1" s="2" t="s">
        <v>0</v>
      </c>
      <c r="B1" s="2"/>
      <c r="C1" s="3"/>
      <c r="D1" s="4"/>
      <c r="E1" s="5"/>
      <c r="F1" s="5"/>
      <c r="G1" s="5"/>
      <c r="H1" s="5"/>
    </row>
    <row r="2" spans="1:11" s="6" customFormat="1" ht="18.75">
      <c r="A2" s="7" t="s">
        <v>1</v>
      </c>
      <c r="B2" s="7"/>
      <c r="C2" s="7"/>
      <c r="D2" s="8"/>
      <c r="G2" s="5"/>
    </row>
    <row r="3" spans="1:11" s="6" customFormat="1" ht="18.75">
      <c r="A3" s="7" t="s">
        <v>2</v>
      </c>
      <c r="B3" s="7"/>
      <c r="C3" s="7"/>
      <c r="D3" s="8"/>
      <c r="G3" s="5"/>
    </row>
    <row r="5" spans="1:11" s="12" customFormat="1" ht="87.75" customHeight="1" thickBot="1">
      <c r="A5" s="9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1" s="6" customFormat="1" ht="33">
      <c r="A6" s="13" t="s">
        <v>14</v>
      </c>
      <c r="B6" s="14" t="s">
        <v>15</v>
      </c>
      <c r="C6" s="15" t="s">
        <v>16</v>
      </c>
      <c r="D6" s="16">
        <v>960.98999999999978</v>
      </c>
      <c r="E6" s="17">
        <v>2297.5900000000006</v>
      </c>
      <c r="F6" s="17">
        <v>155.30000000000001</v>
      </c>
      <c r="G6" s="17">
        <v>615.91000000000008</v>
      </c>
      <c r="H6" s="17">
        <f ca="1">195.53+17.65</f>
        <v>213.18</v>
      </c>
      <c r="I6" s="17">
        <v>95.64</v>
      </c>
      <c r="J6" s="17">
        <v>196.8</v>
      </c>
      <c r="K6" s="18">
        <f t="shared" ref="K6:K15" ca="1" si="0">D6+E6+F6+G6+H6+I6+J6</f>
        <v>4535.4100000000017</v>
      </c>
    </row>
    <row r="7" spans="1:11" s="6" customFormat="1" ht="33">
      <c r="A7" s="13" t="s">
        <v>17</v>
      </c>
      <c r="B7" s="19" t="s">
        <v>18</v>
      </c>
      <c r="C7" s="20" t="s">
        <v>16</v>
      </c>
      <c r="D7" s="16">
        <v>82.44</v>
      </c>
      <c r="E7" s="17">
        <v>789.32</v>
      </c>
      <c r="F7" s="17">
        <v>6247.5500000000047</v>
      </c>
      <c r="G7" s="17">
        <v>1592.6499999999996</v>
      </c>
      <c r="H7" s="17">
        <v>658.06000000000006</v>
      </c>
      <c r="I7" s="17">
        <v>25</v>
      </c>
      <c r="J7" s="17">
        <v>0</v>
      </c>
      <c r="K7" s="18">
        <f t="shared" ca="1" si="0"/>
        <v>9395.0200000000041</v>
      </c>
    </row>
    <row r="8" spans="1:11" s="6" customFormat="1" ht="33">
      <c r="A8" s="13" t="s">
        <v>19</v>
      </c>
      <c r="B8" s="19" t="s">
        <v>20</v>
      </c>
      <c r="C8" s="20" t="s">
        <v>16</v>
      </c>
      <c r="D8" s="16">
        <v>391.21000000000004</v>
      </c>
      <c r="E8" s="17">
        <v>4969.1299999999992</v>
      </c>
      <c r="F8" s="17">
        <v>101.25</v>
      </c>
      <c r="G8" s="17">
        <v>331.27</v>
      </c>
      <c r="H8" s="17">
        <v>508.13999999999965</v>
      </c>
      <c r="I8" s="17">
        <v>25.72</v>
      </c>
      <c r="J8" s="17">
        <v>609.75</v>
      </c>
      <c r="K8" s="18">
        <f t="shared" ca="1" si="0"/>
        <v>6936.4699999999984</v>
      </c>
    </row>
    <row r="9" spans="1:11" s="6" customFormat="1" ht="33">
      <c r="A9" s="13" t="s">
        <v>21</v>
      </c>
      <c r="B9" s="21" t="s">
        <v>22</v>
      </c>
      <c r="C9" s="22" t="s">
        <v>23</v>
      </c>
      <c r="D9" s="16">
        <v>396.24</v>
      </c>
      <c r="E9" s="17">
        <f ca="1">5476.75+2.5</f>
        <v>5479.25</v>
      </c>
      <c r="F9" s="17">
        <v>2363.38</v>
      </c>
      <c r="G9" s="17">
        <v>7007.3100000000059</v>
      </c>
      <c r="H9" s="17">
        <v>1284.7000000000003</v>
      </c>
      <c r="I9" s="17">
        <v>214.92000000000002</v>
      </c>
      <c r="J9" s="17">
        <v>583.20000000000005</v>
      </c>
      <c r="K9" s="18">
        <f t="shared" ca="1" si="0"/>
        <v>17329.000000000004</v>
      </c>
    </row>
    <row r="10" spans="1:11" s="6" customFormat="1" ht="30">
      <c r="A10" s="13" t="s">
        <v>24</v>
      </c>
      <c r="B10" s="19" t="s">
        <v>25</v>
      </c>
      <c r="C10" s="20" t="s">
        <v>26</v>
      </c>
      <c r="D10" s="16">
        <v>772.31</v>
      </c>
      <c r="E10" s="17">
        <v>12087.45</v>
      </c>
      <c r="F10" s="17">
        <v>1096.01</v>
      </c>
      <c r="G10" s="17">
        <v>16551.509999999991</v>
      </c>
      <c r="H10" s="17">
        <f ca="1">2172.48+81.9</f>
        <v>2254.38</v>
      </c>
      <c r="I10" s="17">
        <v>377.06</v>
      </c>
      <c r="J10" s="17">
        <v>25.4</v>
      </c>
      <c r="K10" s="18">
        <f t="shared" ca="1" si="0"/>
        <v>33164.119999999995</v>
      </c>
    </row>
    <row r="11" spans="1:11" s="6" customFormat="1" ht="17.25" customHeight="1">
      <c r="A11" s="13" t="s">
        <v>27</v>
      </c>
      <c r="B11" s="23" t="s">
        <v>28</v>
      </c>
      <c r="C11" s="24" t="s">
        <v>29</v>
      </c>
      <c r="D11" s="16">
        <v>8595.56</v>
      </c>
      <c r="E11" s="17">
        <v>2165.2800000000002</v>
      </c>
      <c r="F11" s="17">
        <v>1611.5200000000002</v>
      </c>
      <c r="G11" s="17">
        <v>1677.6199999999994</v>
      </c>
      <c r="H11" s="17">
        <f ca="1">452.17+6.56</f>
        <v>458.73</v>
      </c>
      <c r="I11" s="17">
        <v>25.5</v>
      </c>
      <c r="J11" s="17">
        <v>107.35</v>
      </c>
      <c r="K11" s="18">
        <f t="shared" ca="1" si="0"/>
        <v>14641.56</v>
      </c>
    </row>
    <row r="12" spans="1:11" s="6" customFormat="1" ht="16.5">
      <c r="A12" s="13" t="s">
        <v>30</v>
      </c>
      <c r="B12" s="19" t="s">
        <v>31</v>
      </c>
      <c r="C12" s="20" t="s">
        <v>32</v>
      </c>
      <c r="D12" s="16">
        <v>1133.9900000000002</v>
      </c>
      <c r="E12" s="17">
        <v>257</v>
      </c>
      <c r="F12" s="17">
        <v>1537.1</v>
      </c>
      <c r="G12" s="17">
        <v>718.76999999999975</v>
      </c>
      <c r="H12" s="17">
        <f ca="1">441.55+14.5</f>
        <v>456.05</v>
      </c>
      <c r="I12" s="17">
        <v>10.8</v>
      </c>
      <c r="J12" s="17">
        <v>0</v>
      </c>
      <c r="K12" s="18">
        <f t="shared" ca="1" si="0"/>
        <v>4113.71</v>
      </c>
    </row>
    <row r="13" spans="1:11" s="6" customFormat="1" ht="33">
      <c r="A13" s="13" t="s">
        <v>33</v>
      </c>
      <c r="B13" s="19" t="s">
        <v>34</v>
      </c>
      <c r="C13" s="20" t="s">
        <v>16</v>
      </c>
      <c r="D13" s="16">
        <v>885.93000000000006</v>
      </c>
      <c r="E13" s="17">
        <v>706.79999999999973</v>
      </c>
      <c r="F13" s="17">
        <v>297</v>
      </c>
      <c r="G13" s="17">
        <v>1236.9099999999999</v>
      </c>
      <c r="H13" s="17">
        <f ca="1">111.45+3.08</f>
        <v>114.53</v>
      </c>
      <c r="I13" s="17">
        <v>151.16</v>
      </c>
      <c r="J13" s="17">
        <v>55</v>
      </c>
      <c r="K13" s="18">
        <f t="shared" ca="1" si="0"/>
        <v>3447.3299999999995</v>
      </c>
    </row>
    <row r="14" spans="1:11" s="6" customFormat="1" ht="17.25" thickBot="1">
      <c r="A14" s="13" t="s">
        <v>35</v>
      </c>
      <c r="B14" s="21" t="s">
        <v>36</v>
      </c>
      <c r="C14" s="22" t="s">
        <v>37</v>
      </c>
      <c r="D14" s="16">
        <f ca="1">583.27+0</f>
        <v>583.27</v>
      </c>
      <c r="E14" s="17">
        <f ca="1">2217.77+119.5</f>
        <v>2337.27</v>
      </c>
      <c r="F14" s="17">
        <f ca="1">928.05+321.5</f>
        <v>1249.55</v>
      </c>
      <c r="G14" s="17">
        <f ca="1">1192.61+264.54</f>
        <v>1457.1499999999999</v>
      </c>
      <c r="H14" s="17">
        <f ca="1">395.04+227.91</f>
        <v>622.95000000000005</v>
      </c>
      <c r="I14" s="17">
        <v>25</v>
      </c>
      <c r="J14" s="17">
        <v>0</v>
      </c>
      <c r="K14" s="18">
        <f t="shared" ca="1" si="0"/>
        <v>6275.19</v>
      </c>
    </row>
    <row r="15" spans="1:11" s="6" customFormat="1" ht="33">
      <c r="A15" s="13" t="s">
        <v>38</v>
      </c>
      <c r="B15" s="25" t="s">
        <v>39</v>
      </c>
      <c r="C15" s="15" t="s">
        <v>16</v>
      </c>
      <c r="D15" s="16">
        <v>0</v>
      </c>
      <c r="E15" s="17">
        <v>639.67000000000007</v>
      </c>
      <c r="F15" s="17">
        <v>79.8</v>
      </c>
      <c r="G15" s="17">
        <v>684.76</v>
      </c>
      <c r="H15" s="17">
        <v>80.47</v>
      </c>
      <c r="I15" s="17">
        <v>0</v>
      </c>
      <c r="J15" s="17">
        <v>0</v>
      </c>
      <c r="K15" s="18">
        <f t="shared" ca="1" si="0"/>
        <v>1484.7</v>
      </c>
    </row>
    <row r="16" spans="1:11" ht="16.5">
      <c r="A16" s="26" t="s">
        <v>40</v>
      </c>
      <c r="B16" s="26"/>
      <c r="C16" s="27"/>
      <c r="D16" s="28">
        <f t="shared" ref="D16:K16" ca="1" si="1">SUM(D6:D15)</f>
        <v>13801.94</v>
      </c>
      <c r="E16" s="28">
        <f t="shared" ca="1" si="1"/>
        <v>31728.760000000002</v>
      </c>
      <c r="F16" s="28">
        <f t="shared" ca="1" si="1"/>
        <v>14738.460000000005</v>
      </c>
      <c r="G16" s="28">
        <f t="shared" ca="1" si="1"/>
        <v>31873.859999999993</v>
      </c>
      <c r="H16" s="28">
        <f t="shared" ca="1" si="1"/>
        <v>6651.1900000000005</v>
      </c>
      <c r="I16" s="28">
        <f t="shared" ca="1" si="1"/>
        <v>950.8</v>
      </c>
      <c r="J16" s="28">
        <f t="shared" ca="1" si="1"/>
        <v>1577.5</v>
      </c>
      <c r="K16" s="28">
        <f t="shared" ca="1" si="1"/>
        <v>101322.51000000001</v>
      </c>
    </row>
    <row r="17" spans="1:32" s="29" customFormat="1" ht="22.5" customHeight="1">
      <c r="A17" s="29" t="s">
        <v>41</v>
      </c>
      <c r="C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29" customFormat="1" ht="22.5" customHeight="1">
      <c r="A18" s="29" t="s">
        <v>42</v>
      </c>
      <c r="C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29" customFormat="1" ht="37.5" customHeight="1">
      <c r="A19" s="32" t="s">
        <v>43</v>
      </c>
      <c r="B19" s="32"/>
      <c r="C19" s="32"/>
      <c r="D19" s="32"/>
      <c r="E19" s="32"/>
      <c r="F19" s="32"/>
      <c r="G19" s="32"/>
      <c r="H19" s="32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6" spans="1:32">
      <c r="H26" s="33"/>
    </row>
  </sheetData>
  <mergeCells count="1">
    <mergeCell ref="A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Big Lottery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lnelson</cp:lastModifiedBy>
  <dcterms:created xsi:type="dcterms:W3CDTF">2014-08-13T15:02:57Z</dcterms:created>
  <dcterms:modified xsi:type="dcterms:W3CDTF">2014-08-13T15:12:42Z</dcterms:modified>
</cp:coreProperties>
</file>